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240" yWindow="255" windowWidth="16605" windowHeight="7815" activeTab="2"/>
  </bookViews>
  <sheets>
    <sheet name="Návrh 2019" sheetId="4" r:id="rId1"/>
    <sheet name="RO1" sheetId="5" r:id="rId2"/>
    <sheet name="RO2" sheetId="6" r:id="rId3"/>
  </sheets>
  <calcPr calcId="145621"/>
</workbook>
</file>

<file path=xl/calcChain.xml><?xml version="1.0" encoding="utf-8"?>
<calcChain xmlns="http://schemas.openxmlformats.org/spreadsheetml/2006/main">
  <c r="H15" i="6" l="1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I14" i="6" l="1"/>
  <c r="I33" i="6"/>
  <c r="I13" i="6" l="1"/>
  <c r="H7" i="6"/>
  <c r="H8" i="6"/>
  <c r="H9" i="6"/>
  <c r="H10" i="6"/>
  <c r="H11" i="6"/>
  <c r="H6" i="6"/>
  <c r="F14" i="6"/>
  <c r="F4" i="6"/>
  <c r="D39" i="6"/>
  <c r="H39" i="6" s="1"/>
  <c r="I38" i="6"/>
  <c r="H38" i="6"/>
  <c r="H37" i="6"/>
  <c r="H35" i="6"/>
  <c r="H34" i="6"/>
  <c r="H33" i="6"/>
  <c r="D14" i="6"/>
  <c r="D13" i="6" s="1"/>
  <c r="H12" i="6"/>
  <c r="I4" i="6"/>
  <c r="E4" i="6"/>
  <c r="E36" i="6" s="1"/>
  <c r="E14" i="6" s="1"/>
  <c r="H4" i="6" l="1"/>
  <c r="H14" i="6"/>
  <c r="H13" i="6" s="1"/>
  <c r="H36" i="6" s="1"/>
  <c r="D40" i="6"/>
  <c r="D41" i="6" s="1"/>
  <c r="D36" i="6"/>
  <c r="E35" i="5"/>
  <c r="F35" i="5"/>
  <c r="F32" i="5"/>
  <c r="F33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15" i="5"/>
  <c r="F34" i="5"/>
  <c r="D38" i="5"/>
  <c r="F38" i="5" s="1"/>
  <c r="D14" i="5"/>
  <c r="D13" i="5" s="1"/>
  <c r="G37" i="5"/>
  <c r="F36" i="5"/>
  <c r="E14" i="5"/>
  <c r="G13" i="5"/>
  <c r="F12" i="5"/>
  <c r="F11" i="5"/>
  <c r="F10" i="5"/>
  <c r="F9" i="5"/>
  <c r="F8" i="5"/>
  <c r="F7" i="5"/>
  <c r="F6" i="5"/>
  <c r="G4" i="5"/>
  <c r="E4" i="5"/>
  <c r="H40" i="6" l="1"/>
  <c r="F14" i="5"/>
  <c r="F13" i="5" s="1"/>
  <c r="D39" i="5"/>
  <c r="D40" i="5" s="1"/>
  <c r="D35" i="5"/>
  <c r="F4" i="5"/>
  <c r="F37" i="5"/>
  <c r="D14" i="4" l="1"/>
  <c r="D37" i="4"/>
  <c r="D13" i="4" l="1"/>
  <c r="D38" i="4" s="1"/>
  <c r="D39" i="4" s="1"/>
  <c r="D34" i="4" l="1"/>
  <c r="F39" i="5"/>
</calcChain>
</file>

<file path=xl/sharedStrings.xml><?xml version="1.0" encoding="utf-8"?>
<sst xmlns="http://schemas.openxmlformats.org/spreadsheetml/2006/main" count="154" uniqueCount="57">
  <si>
    <t>Řádek</t>
  </si>
  <si>
    <t>Položka</t>
  </si>
  <si>
    <t>P</t>
  </si>
  <si>
    <t>Příjmy celkem</t>
  </si>
  <si>
    <t>P.2.</t>
  </si>
  <si>
    <t>Nedaňové příjmy</t>
  </si>
  <si>
    <t>Příjmy z pronájmu majetku</t>
  </si>
  <si>
    <t>Příjmy z úroků</t>
  </si>
  <si>
    <t>P.4.</t>
  </si>
  <si>
    <t>Přijaté transfery</t>
  </si>
  <si>
    <t>Přijaté transfery od obcí</t>
  </si>
  <si>
    <t>Přijaté transfery od krajů - neinvestiční</t>
  </si>
  <si>
    <t>Přijaté transfery od krajů - Investiční</t>
  </si>
  <si>
    <t>V</t>
  </si>
  <si>
    <t>Výdaje celkem</t>
  </si>
  <si>
    <t>V.5.</t>
  </si>
  <si>
    <t>Běžné výdaje</t>
  </si>
  <si>
    <t>Platy zaměstnanců v pracovním poměru</t>
  </si>
  <si>
    <t>Povinné pojistné na veřejné zdravotní pojištění</t>
  </si>
  <si>
    <t>Povinné pojistné na úrazové pojištění</t>
  </si>
  <si>
    <t>Drobný hmotný dlouhodobý majetek</t>
  </si>
  <si>
    <t>Nákup materiálu jinde nezařazeného</t>
  </si>
  <si>
    <t>Služby pošt</t>
  </si>
  <si>
    <t>Služby peněžních ústavů včetně komerčního pojištění</t>
  </si>
  <si>
    <t>Nájemné</t>
  </si>
  <si>
    <t>Nákup ostatních služeb</t>
  </si>
  <si>
    <t>Opravy a udržování</t>
  </si>
  <si>
    <t>Cestovné (tuzemské i zahraniční)</t>
  </si>
  <si>
    <t>Pohoštění</t>
  </si>
  <si>
    <t>Účastnické poplatky na konference</t>
  </si>
  <si>
    <t>Výdaje z finančního vypořádání minulých let mezi krajem a obcemi</t>
  </si>
  <si>
    <t>V.6.</t>
  </si>
  <si>
    <t>Kapitálové výdaje</t>
  </si>
  <si>
    <t>F</t>
  </si>
  <si>
    <t>Financování celkem</t>
  </si>
  <si>
    <t>Závazný ukazatel - název položky</t>
  </si>
  <si>
    <t>služby mob. operátora, připojení  DSO k internetu</t>
  </si>
  <si>
    <t>Povinné poj. na soc. zabezpečení a příspěvek na st. politiku zaměstnanosti</t>
  </si>
  <si>
    <t>Návrh rozpočtu DSO Sdružení obcí pro rozvoj Baťova kanálu a vodní cesty na řece Moravě pro rok 2019</t>
  </si>
  <si>
    <t>Rozpočet 2019</t>
  </si>
  <si>
    <t>Nákup DHM jinde nezařazeného</t>
  </si>
  <si>
    <t>Hospodaření svazku obcí v roce 2019</t>
  </si>
  <si>
    <t>Stav prostředků na bankovních účtech  (plánovaný stav k 1. 1. 2019)</t>
  </si>
  <si>
    <t>Uherské Hradiště, 26.11.2018</t>
  </si>
  <si>
    <t>Podpis:</t>
  </si>
  <si>
    <t>Rozpočtové opatření č. 1 DSO Sdružení obcí pro rozvoj Baťova kanálu a vodní cesty na řece Moravě pro rok 2018</t>
  </si>
  <si>
    <t>RO1</t>
  </si>
  <si>
    <t>Rozpočet</t>
  </si>
  <si>
    <t xml:space="preserve">Čerpání </t>
  </si>
  <si>
    <t>Ostaní osobní výdaje</t>
  </si>
  <si>
    <t>V Uherském Hradišti dne 25. ledna 2019</t>
  </si>
  <si>
    <t>RO2</t>
  </si>
  <si>
    <t>Podlimitní věcná břemena</t>
  </si>
  <si>
    <t xml:space="preserve">V Uherském Hradišti dne </t>
  </si>
  <si>
    <t>k 31.10.2019</t>
  </si>
  <si>
    <t>RO3</t>
  </si>
  <si>
    <t>Rozpočtové opatření č. 3 DSO Sdružení obcí pro rozvoj Baťova kanálu a vodní cesty na řece Moravě pro rok 2019,schváleno VV  na jednání 17.12.2019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</si>
</sst>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Kč&quot;"/>
    <numFmt numFmtId="165" formatCode="#,##0.00\ &quot;Kč&quot;"/>
  </numFmts>
  <fonts count="13" x14ac:knownFonts="1">
    <font>
      <sz val="11"/>
      <color theme="1"/>
      <name val="Calibri"/>
      <family val="2"/>
      <charset val="238"/>
      <scheme val="minor"/>
    </font>
    <font>
      <sz val="14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sz val="11"/>
      <color indexed="23"/>
      <name val="Arial"/>
      <family val="2"/>
      <charset val="238"/>
    </font>
    <font>
      <sz val="10"/>
      <color indexed="23"/>
      <name val="Arial"/>
      <family val="2"/>
      <charset val="238"/>
    </font>
    <font>
      <b/>
      <sz val="14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2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2" fillId="0" borderId="6" xfId="0" applyFont="1" applyBorder="1"/>
    <xf numFmtId="164" fontId="2" fillId="0" borderId="7" xfId="0" applyNumberFormat="1" applyFont="1" applyBorder="1"/>
    <xf numFmtId="0" fontId="0" fillId="0" borderId="5" xfId="0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6" xfId="0" applyFont="1" applyBorder="1"/>
    <xf numFmtId="164" fontId="6" fillId="0" borderId="7" xfId="0" applyNumberFormat="1" applyFont="1" applyBorder="1" applyAlignment="1"/>
    <xf numFmtId="0" fontId="5" fillId="0" borderId="6" xfId="0" applyFont="1" applyBorder="1"/>
    <xf numFmtId="164" fontId="8" fillId="0" borderId="7" xfId="0" applyNumberFormat="1" applyFont="1" applyBorder="1"/>
    <xf numFmtId="0" fontId="5" fillId="0" borderId="6" xfId="0" applyFont="1" applyBorder="1" applyAlignment="1">
      <alignment horizontal="center" vertical="top"/>
    </xf>
    <xf numFmtId="0" fontId="8" fillId="0" borderId="6" xfId="0" applyFont="1" applyBorder="1" applyAlignment="1">
      <alignment vertical="top"/>
    </xf>
    <xf numFmtId="164" fontId="8" fillId="0" borderId="7" xfId="0" applyNumberFormat="1" applyFont="1" applyBorder="1" applyAlignment="1">
      <alignment vertical="top"/>
    </xf>
    <xf numFmtId="0" fontId="8" fillId="0" borderId="6" xfId="0" applyFont="1" applyBorder="1"/>
    <xf numFmtId="0" fontId="5" fillId="0" borderId="6" xfId="0" applyFont="1" applyFill="1" applyBorder="1" applyAlignment="1">
      <alignment horizontal="center"/>
    </xf>
    <xf numFmtId="0" fontId="8" fillId="0" borderId="6" xfId="0" applyFont="1" applyFill="1" applyBorder="1"/>
    <xf numFmtId="164" fontId="0" fillId="0" borderId="7" xfId="0" applyNumberFormat="1" applyBorder="1" applyAlignment="1"/>
    <xf numFmtId="0" fontId="9" fillId="0" borderId="6" xfId="0" applyFont="1" applyBorder="1" applyAlignment="1">
      <alignment horizontal="center"/>
    </xf>
    <xf numFmtId="164" fontId="2" fillId="0" borderId="7" xfId="0" applyNumberFormat="1" applyFont="1" applyFill="1" applyBorder="1" applyAlignment="1">
      <alignment horizontal="right"/>
    </xf>
    <xf numFmtId="0" fontId="8" fillId="2" borderId="6" xfId="0" applyFont="1" applyFill="1" applyBorder="1"/>
    <xf numFmtId="0" fontId="8" fillId="2" borderId="6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horizontal="center" vertical="top"/>
    </xf>
    <xf numFmtId="0" fontId="8" fillId="2" borderId="6" xfId="0" applyFont="1" applyFill="1" applyBorder="1" applyAlignment="1">
      <alignment vertical="top"/>
    </xf>
    <xf numFmtId="0" fontId="5" fillId="0" borderId="8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left" vertical="center"/>
    </xf>
    <xf numFmtId="164" fontId="6" fillId="0" borderId="7" xfId="0" applyNumberFormat="1" applyFont="1" applyFill="1" applyBorder="1" applyAlignment="1"/>
    <xf numFmtId="0" fontId="5" fillId="0" borderId="8" xfId="0" applyFont="1" applyBorder="1" applyAlignment="1">
      <alignment horizontal="left" vertical="center" wrapText="1"/>
    </xf>
    <xf numFmtId="165" fontId="0" fillId="0" borderId="7" xfId="0" applyNumberFormat="1" applyFill="1" applyBorder="1" applyAlignment="1"/>
    <xf numFmtId="0" fontId="2" fillId="0" borderId="9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/>
    </xf>
    <xf numFmtId="164" fontId="3" fillId="0" borderId="12" xfId="0" applyNumberFormat="1" applyFont="1" applyFill="1" applyBorder="1" applyAlignment="1">
      <alignment horizontal="right"/>
    </xf>
    <xf numFmtId="0" fontId="0" fillId="0" borderId="0" xfId="0" applyFill="1" applyBorder="1"/>
    <xf numFmtId="164" fontId="5" fillId="0" borderId="13" xfId="0" applyNumberFormat="1" applyFont="1" applyBorder="1" applyAlignment="1">
      <alignment horizontal="right"/>
    </xf>
    <xf numFmtId="164" fontId="5" fillId="0" borderId="13" xfId="0" applyNumberFormat="1" applyFont="1" applyFill="1" applyBorder="1" applyAlignment="1">
      <alignment horizontal="right"/>
    </xf>
    <xf numFmtId="164" fontId="5" fillId="0" borderId="14" xfId="0" applyNumberFormat="1" applyFont="1" applyBorder="1" applyAlignment="1">
      <alignment horizontal="right"/>
    </xf>
    <xf numFmtId="0" fontId="10" fillId="0" borderId="0" xfId="0" applyFont="1" applyFill="1" applyBorder="1"/>
    <xf numFmtId="0" fontId="10" fillId="0" borderId="0" xfId="0" applyFont="1"/>
    <xf numFmtId="0" fontId="0" fillId="0" borderId="0" xfId="0" applyBorder="1"/>
    <xf numFmtId="0" fontId="7" fillId="0" borderId="0" xfId="0" applyFont="1" applyBorder="1"/>
    <xf numFmtId="0" fontId="2" fillId="0" borderId="6" xfId="0" applyFont="1" applyFill="1" applyBorder="1" applyAlignment="1">
      <alignment horizontal="center" vertical="center" wrapText="1"/>
    </xf>
    <xf numFmtId="0" fontId="0" fillId="0" borderId="6" xfId="0" applyBorder="1"/>
    <xf numFmtId="164" fontId="2" fillId="0" borderId="6" xfId="0" applyNumberFormat="1" applyFont="1" applyBorder="1"/>
    <xf numFmtId="165" fontId="12" fillId="0" borderId="6" xfId="0" applyNumberFormat="1" applyFont="1" applyBorder="1"/>
    <xf numFmtId="164" fontId="6" fillId="0" borderId="6" xfId="0" applyNumberFormat="1" applyFont="1" applyBorder="1" applyAlignment="1"/>
    <xf numFmtId="164" fontId="0" fillId="0" borderId="6" xfId="0" applyNumberFormat="1" applyBorder="1"/>
    <xf numFmtId="164" fontId="8" fillId="0" borderId="6" xfId="0" applyNumberFormat="1" applyFont="1" applyBorder="1"/>
    <xf numFmtId="165" fontId="0" fillId="0" borderId="6" xfId="0" applyNumberFormat="1" applyBorder="1"/>
    <xf numFmtId="164" fontId="2" fillId="0" borderId="6" xfId="0" applyNumberFormat="1" applyFont="1" applyFill="1" applyBorder="1" applyAlignment="1">
      <alignment horizontal="right"/>
    </xf>
    <xf numFmtId="164" fontId="6" fillId="0" borderId="6" xfId="0" applyNumberFormat="1" applyFont="1" applyFill="1" applyBorder="1" applyAlignment="1"/>
    <xf numFmtId="164" fontId="8" fillId="0" borderId="26" xfId="0" applyNumberFormat="1" applyFont="1" applyBorder="1"/>
    <xf numFmtId="164" fontId="0" fillId="0" borderId="27" xfId="0" applyNumberFormat="1" applyBorder="1"/>
    <xf numFmtId="164" fontId="3" fillId="0" borderId="6" xfId="0" applyNumberFormat="1" applyFont="1" applyFill="1" applyBorder="1" applyAlignment="1">
      <alignment horizontal="right"/>
    </xf>
    <xf numFmtId="0" fontId="2" fillId="3" borderId="6" xfId="0" applyFont="1" applyFill="1" applyBorder="1" applyAlignment="1">
      <alignment horizontal="center" vertical="center" wrapText="1"/>
    </xf>
    <xf numFmtId="0" fontId="0" fillId="3" borderId="6" xfId="0" applyFill="1" applyBorder="1"/>
    <xf numFmtId="164" fontId="2" fillId="3" borderId="6" xfId="0" applyNumberFormat="1" applyFont="1" applyFill="1" applyBorder="1"/>
    <xf numFmtId="164" fontId="0" fillId="3" borderId="6" xfId="0" applyNumberFormat="1" applyFill="1" applyBorder="1"/>
    <xf numFmtId="164" fontId="2" fillId="3" borderId="6" xfId="0" applyNumberFormat="1" applyFont="1" applyFill="1" applyBorder="1" applyAlignment="1">
      <alignment horizontal="right"/>
    </xf>
    <xf numFmtId="164" fontId="6" fillId="3" borderId="6" xfId="0" applyNumberFormat="1" applyFont="1" applyFill="1" applyBorder="1" applyAlignment="1"/>
    <xf numFmtId="164" fontId="8" fillId="3" borderId="6" xfId="0" applyNumberFormat="1" applyFont="1" applyFill="1" applyBorder="1"/>
    <xf numFmtId="164" fontId="3" fillId="3" borderId="12" xfId="0" applyNumberFormat="1" applyFont="1" applyFill="1" applyBorder="1" applyAlignment="1">
      <alignment horizontal="right"/>
    </xf>
    <xf numFmtId="0" fontId="0" fillId="0" borderId="6" xfId="0" applyFill="1" applyBorder="1"/>
    <xf numFmtId="164" fontId="0" fillId="0" borderId="6" xfId="0" applyNumberFormat="1" applyFill="1" applyBorder="1"/>
    <xf numFmtId="164" fontId="8" fillId="0" borderId="6" xfId="0" applyNumberFormat="1" applyFont="1" applyFill="1" applyBorder="1"/>
    <xf numFmtId="0" fontId="2" fillId="4" borderId="5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2" fillId="4" borderId="6" xfId="0" applyFont="1" applyFill="1" applyBorder="1"/>
    <xf numFmtId="164" fontId="2" fillId="4" borderId="7" xfId="0" applyNumberFormat="1" applyFont="1" applyFill="1" applyBorder="1"/>
    <xf numFmtId="164" fontId="2" fillId="4" borderId="6" xfId="0" applyNumberFormat="1" applyFont="1" applyFill="1" applyBorder="1"/>
    <xf numFmtId="165" fontId="12" fillId="4" borderId="6" xfId="0" applyNumberFormat="1" applyFont="1" applyFill="1" applyBorder="1"/>
    <xf numFmtId="165" fontId="12" fillId="5" borderId="6" xfId="0" applyNumberFormat="1" applyFont="1" applyFill="1" applyBorder="1"/>
    <xf numFmtId="0" fontId="2" fillId="6" borderId="5" xfId="0" applyFont="1" applyFill="1" applyBorder="1" applyAlignment="1">
      <alignment horizontal="center"/>
    </xf>
    <xf numFmtId="0" fontId="9" fillId="6" borderId="6" xfId="0" applyFont="1" applyFill="1" applyBorder="1" applyAlignment="1">
      <alignment horizontal="center"/>
    </xf>
    <xf numFmtId="0" fontId="2" fillId="6" borderId="6" xfId="0" applyFont="1" applyFill="1" applyBorder="1"/>
    <xf numFmtId="164" fontId="2" fillId="6" borderId="7" xfId="0" applyNumberFormat="1" applyFont="1" applyFill="1" applyBorder="1" applyAlignment="1">
      <alignment horizontal="right"/>
    </xf>
    <xf numFmtId="164" fontId="2" fillId="6" borderId="6" xfId="0" applyNumberFormat="1" applyFont="1" applyFill="1" applyBorder="1" applyAlignment="1">
      <alignment horizontal="right"/>
    </xf>
    <xf numFmtId="165" fontId="12" fillId="6" borderId="6" xfId="0" applyNumberFormat="1" applyFont="1" applyFill="1" applyBorder="1"/>
    <xf numFmtId="0" fontId="0" fillId="5" borderId="5" xfId="0" applyFill="1" applyBorder="1" applyAlignment="1">
      <alignment horizontal="center"/>
    </xf>
    <xf numFmtId="0" fontId="5" fillId="5" borderId="6" xfId="0" applyFont="1" applyFill="1" applyBorder="1" applyAlignment="1">
      <alignment horizontal="center"/>
    </xf>
    <xf numFmtId="0" fontId="6" fillId="5" borderId="6" xfId="0" applyFont="1" applyFill="1" applyBorder="1"/>
    <xf numFmtId="164" fontId="6" fillId="5" borderId="7" xfId="0" applyNumberFormat="1" applyFont="1" applyFill="1" applyBorder="1" applyAlignment="1"/>
    <xf numFmtId="164" fontId="6" fillId="5" borderId="6" xfId="0" applyNumberFormat="1" applyFont="1" applyFill="1" applyBorder="1" applyAlignment="1"/>
    <xf numFmtId="164" fontId="8" fillId="5" borderId="6" xfId="0" applyNumberFormat="1" applyFont="1" applyFill="1" applyBorder="1"/>
    <xf numFmtId="14" fontId="0" fillId="0" borderId="0" xfId="0" applyNumberFormat="1"/>
    <xf numFmtId="0" fontId="5" fillId="0" borderId="5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7" fillId="0" borderId="23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1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164" fontId="0" fillId="0" borderId="18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165" fontId="0" fillId="0" borderId="18" xfId="0" applyNumberFormat="1" applyFill="1" applyBorder="1" applyAlignment="1">
      <alignment horizontal="center"/>
    </xf>
    <xf numFmtId="165" fontId="0" fillId="0" borderId="19" xfId="0" applyNumberFormat="1" applyFill="1" applyBorder="1" applyAlignment="1">
      <alignment horizontal="center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11" fillId="0" borderId="25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5"/>
  <sheetViews>
    <sheetView workbookViewId="0">
      <selection activeCell="D30" sqref="D30"/>
    </sheetView>
  </sheetViews>
  <sheetFormatPr defaultRowHeight="15" x14ac:dyDescent="0.25"/>
  <cols>
    <col min="1" max="1" width="6.7109375" customWidth="1"/>
    <col min="2" max="2" width="7.7109375" style="42" customWidth="1"/>
    <col min="3" max="3" width="57.42578125" customWidth="1"/>
    <col min="4" max="4" width="15.28515625" customWidth="1"/>
  </cols>
  <sheetData>
    <row r="1" spans="1:9" ht="37.5" customHeight="1" thickBot="1" x14ac:dyDescent="0.3">
      <c r="A1" s="95" t="s">
        <v>38</v>
      </c>
      <c r="B1" s="96"/>
      <c r="C1" s="96"/>
      <c r="D1" s="97"/>
    </row>
    <row r="2" spans="1:9" ht="26.25" customHeight="1" thickBot="1" x14ac:dyDescent="0.3">
      <c r="A2" s="1" t="s">
        <v>0</v>
      </c>
      <c r="B2" s="2" t="s">
        <v>1</v>
      </c>
      <c r="C2" s="2" t="s">
        <v>35</v>
      </c>
      <c r="D2" s="3" t="s">
        <v>39</v>
      </c>
    </row>
    <row r="3" spans="1:9" ht="2.25" customHeight="1" x14ac:dyDescent="0.25">
      <c r="A3" s="98"/>
      <c r="B3" s="99"/>
      <c r="C3" s="99"/>
      <c r="D3" s="4"/>
    </row>
    <row r="4" spans="1:9" x14ac:dyDescent="0.25">
      <c r="A4" s="5" t="s">
        <v>2</v>
      </c>
      <c r="B4" s="6"/>
      <c r="C4" s="7" t="s">
        <v>3</v>
      </c>
      <c r="D4" s="8">
        <v>1600000</v>
      </c>
    </row>
    <row r="5" spans="1:9" x14ac:dyDescent="0.25">
      <c r="A5" s="9" t="s">
        <v>4</v>
      </c>
      <c r="B5" s="10"/>
      <c r="C5" s="11" t="s">
        <v>5</v>
      </c>
      <c r="D5" s="12"/>
    </row>
    <row r="6" spans="1:9" x14ac:dyDescent="0.25">
      <c r="A6" s="9"/>
      <c r="B6" s="10">
        <v>2139</v>
      </c>
      <c r="C6" s="13" t="s">
        <v>6</v>
      </c>
      <c r="D6" s="14">
        <v>40000</v>
      </c>
    </row>
    <row r="7" spans="1:9" ht="14.25" customHeight="1" x14ac:dyDescent="0.25">
      <c r="A7" s="9"/>
      <c r="B7" s="15">
        <v>2141</v>
      </c>
      <c r="C7" s="16" t="s">
        <v>7</v>
      </c>
      <c r="D7" s="17"/>
    </row>
    <row r="8" spans="1:9" x14ac:dyDescent="0.25">
      <c r="A8" s="9" t="s">
        <v>8</v>
      </c>
      <c r="B8" s="10"/>
      <c r="C8" s="11" t="s">
        <v>9</v>
      </c>
      <c r="D8" s="14"/>
    </row>
    <row r="9" spans="1:9" x14ac:dyDescent="0.25">
      <c r="A9" s="9"/>
      <c r="B9" s="10">
        <v>4121</v>
      </c>
      <c r="C9" s="18" t="s">
        <v>10</v>
      </c>
      <c r="D9" s="14">
        <v>560000</v>
      </c>
    </row>
    <row r="10" spans="1:9" x14ac:dyDescent="0.25">
      <c r="A10" s="9"/>
      <c r="B10" s="19">
        <v>4122</v>
      </c>
      <c r="C10" s="20" t="s">
        <v>11</v>
      </c>
      <c r="D10" s="14">
        <v>850000</v>
      </c>
    </row>
    <row r="11" spans="1:9" x14ac:dyDescent="0.25">
      <c r="A11" s="9"/>
      <c r="B11" s="19">
        <v>4222</v>
      </c>
      <c r="C11" s="18" t="s">
        <v>12</v>
      </c>
      <c r="D11" s="14">
        <v>150000</v>
      </c>
    </row>
    <row r="12" spans="1:9" ht="1.5" customHeight="1" x14ac:dyDescent="0.25">
      <c r="A12" s="100"/>
      <c r="B12" s="101"/>
      <c r="C12" s="101"/>
      <c r="D12" s="21"/>
    </row>
    <row r="13" spans="1:9" x14ac:dyDescent="0.25">
      <c r="A13" s="5" t="s">
        <v>13</v>
      </c>
      <c r="B13" s="22"/>
      <c r="C13" s="7" t="s">
        <v>14</v>
      </c>
      <c r="D13" s="23">
        <f>D14+D31</f>
        <v>1600000</v>
      </c>
    </row>
    <row r="14" spans="1:9" ht="15" customHeight="1" x14ac:dyDescent="0.25">
      <c r="A14" s="9" t="s">
        <v>15</v>
      </c>
      <c r="B14" s="10"/>
      <c r="C14" s="11" t="s">
        <v>16</v>
      </c>
      <c r="D14" s="12">
        <f>SUM(D15:D30)</f>
        <v>1350000</v>
      </c>
      <c r="I14" s="43"/>
    </row>
    <row r="15" spans="1:9" ht="17.25" customHeight="1" x14ac:dyDescent="0.25">
      <c r="A15" s="9"/>
      <c r="B15" s="10">
        <v>5011</v>
      </c>
      <c r="C15" s="24" t="s">
        <v>17</v>
      </c>
      <c r="D15" s="14">
        <v>420000</v>
      </c>
      <c r="I15" s="43"/>
    </row>
    <row r="16" spans="1:9" ht="19.5" customHeight="1" x14ac:dyDescent="0.25">
      <c r="A16" s="9"/>
      <c r="B16" s="10">
        <v>5031</v>
      </c>
      <c r="C16" s="25" t="s">
        <v>37</v>
      </c>
      <c r="D16" s="14">
        <v>105000</v>
      </c>
    </row>
    <row r="17" spans="1:4" x14ac:dyDescent="0.25">
      <c r="A17" s="9"/>
      <c r="B17" s="10">
        <v>5032</v>
      </c>
      <c r="C17" s="24" t="s">
        <v>18</v>
      </c>
      <c r="D17" s="14">
        <v>38000</v>
      </c>
    </row>
    <row r="18" spans="1:4" x14ac:dyDescent="0.25">
      <c r="A18" s="9"/>
      <c r="B18" s="10">
        <v>5038</v>
      </c>
      <c r="C18" s="24" t="s">
        <v>19</v>
      </c>
      <c r="D18" s="14">
        <v>3000</v>
      </c>
    </row>
    <row r="19" spans="1:4" x14ac:dyDescent="0.25">
      <c r="A19" s="9"/>
      <c r="B19" s="19">
        <v>5137</v>
      </c>
      <c r="C19" s="24" t="s">
        <v>20</v>
      </c>
      <c r="D19" s="14">
        <v>20000</v>
      </c>
    </row>
    <row r="20" spans="1:4" x14ac:dyDescent="0.25">
      <c r="A20" s="9"/>
      <c r="B20" s="19">
        <v>5139</v>
      </c>
      <c r="C20" s="24" t="s">
        <v>21</v>
      </c>
      <c r="D20" s="14">
        <v>5000</v>
      </c>
    </row>
    <row r="21" spans="1:4" ht="14.25" customHeight="1" x14ac:dyDescent="0.25">
      <c r="A21" s="9"/>
      <c r="B21" s="26">
        <v>5161</v>
      </c>
      <c r="C21" s="27" t="s">
        <v>22</v>
      </c>
      <c r="D21" s="17">
        <v>2000</v>
      </c>
    </row>
    <row r="22" spans="1:4" x14ac:dyDescent="0.25">
      <c r="A22" s="9"/>
      <c r="B22" s="10">
        <v>5162</v>
      </c>
      <c r="C22" s="24" t="s">
        <v>36</v>
      </c>
      <c r="D22" s="14">
        <v>10000</v>
      </c>
    </row>
    <row r="23" spans="1:4" x14ac:dyDescent="0.25">
      <c r="A23" s="9"/>
      <c r="B23" s="10">
        <v>5163</v>
      </c>
      <c r="C23" s="24" t="s">
        <v>23</v>
      </c>
      <c r="D23" s="14">
        <v>8000</v>
      </c>
    </row>
    <row r="24" spans="1:4" x14ac:dyDescent="0.25">
      <c r="A24" s="9"/>
      <c r="B24" s="10">
        <v>5164</v>
      </c>
      <c r="C24" s="24" t="s">
        <v>24</v>
      </c>
      <c r="D24" s="14">
        <v>42000</v>
      </c>
    </row>
    <row r="25" spans="1:4" ht="12.75" customHeight="1" x14ac:dyDescent="0.25">
      <c r="A25" s="9"/>
      <c r="B25" s="28">
        <v>5169</v>
      </c>
      <c r="C25" s="29" t="s">
        <v>25</v>
      </c>
      <c r="D25" s="14">
        <v>591000</v>
      </c>
    </row>
    <row r="26" spans="1:4" x14ac:dyDescent="0.25">
      <c r="A26" s="9"/>
      <c r="B26" s="19">
        <v>5171</v>
      </c>
      <c r="C26" s="24" t="s">
        <v>26</v>
      </c>
      <c r="D26" s="14">
        <v>14000</v>
      </c>
    </row>
    <row r="27" spans="1:4" x14ac:dyDescent="0.25">
      <c r="A27" s="9"/>
      <c r="B27" s="10">
        <v>5173</v>
      </c>
      <c r="C27" s="24" t="s">
        <v>27</v>
      </c>
      <c r="D27" s="14">
        <v>44000</v>
      </c>
    </row>
    <row r="28" spans="1:4" x14ac:dyDescent="0.25">
      <c r="A28" s="9"/>
      <c r="B28" s="10">
        <v>5175</v>
      </c>
      <c r="C28" s="24" t="s">
        <v>28</v>
      </c>
      <c r="D28" s="14">
        <v>4000</v>
      </c>
    </row>
    <row r="29" spans="1:4" x14ac:dyDescent="0.25">
      <c r="A29" s="9"/>
      <c r="B29" s="10">
        <v>5176</v>
      </c>
      <c r="C29" s="24" t="s">
        <v>29</v>
      </c>
      <c r="D29" s="14">
        <v>4000</v>
      </c>
    </row>
    <row r="30" spans="1:4" x14ac:dyDescent="0.25">
      <c r="A30" s="9"/>
      <c r="B30" s="10">
        <v>5366</v>
      </c>
      <c r="C30" s="24" t="s">
        <v>30</v>
      </c>
      <c r="D30" s="14">
        <v>40000</v>
      </c>
    </row>
    <row r="31" spans="1:4" x14ac:dyDescent="0.25">
      <c r="A31" s="9" t="s">
        <v>31</v>
      </c>
      <c r="B31" s="19"/>
      <c r="C31" s="11" t="s">
        <v>32</v>
      </c>
      <c r="D31" s="30">
        <v>250000</v>
      </c>
    </row>
    <row r="32" spans="1:4" ht="12.75" customHeight="1" x14ac:dyDescent="0.25">
      <c r="A32" s="9"/>
      <c r="B32" s="28">
        <v>6129</v>
      </c>
      <c r="C32" s="31" t="s">
        <v>40</v>
      </c>
      <c r="D32" s="14">
        <v>250000</v>
      </c>
    </row>
    <row r="33" spans="1:14" ht="2.25" customHeight="1" x14ac:dyDescent="0.25">
      <c r="A33" s="102"/>
      <c r="B33" s="103"/>
      <c r="C33" s="103"/>
      <c r="D33" s="32"/>
    </row>
    <row r="34" spans="1:14" ht="15.75" thickBot="1" x14ac:dyDescent="0.3">
      <c r="A34" s="33" t="s">
        <v>33</v>
      </c>
      <c r="B34" s="34"/>
      <c r="C34" s="35" t="s">
        <v>34</v>
      </c>
      <c r="D34" s="36">
        <f>D13-D4</f>
        <v>0</v>
      </c>
    </row>
    <row r="35" spans="1:14" ht="2.25" customHeight="1" thickBot="1" x14ac:dyDescent="0.3">
      <c r="B35"/>
      <c r="E35" s="37"/>
      <c r="F35" s="37"/>
      <c r="G35" s="37"/>
      <c r="J35" s="37"/>
      <c r="K35" s="37"/>
      <c r="L35" s="37"/>
      <c r="M35" s="37"/>
      <c r="N35" s="37"/>
    </row>
    <row r="36" spans="1:14" x14ac:dyDescent="0.25">
      <c r="A36" s="104" t="s">
        <v>41</v>
      </c>
      <c r="B36" s="105"/>
      <c r="C36" s="105"/>
      <c r="D36" s="106"/>
      <c r="E36" s="37"/>
      <c r="F36" s="37"/>
      <c r="G36" s="37"/>
      <c r="J36" s="37"/>
      <c r="K36" s="37"/>
      <c r="L36" s="37"/>
      <c r="M36" s="37"/>
      <c r="N36" s="37"/>
    </row>
    <row r="37" spans="1:14" ht="12.75" customHeight="1" x14ac:dyDescent="0.25">
      <c r="A37" s="89" t="s">
        <v>3</v>
      </c>
      <c r="B37" s="90"/>
      <c r="C37" s="90"/>
      <c r="D37" s="38">
        <f>D4</f>
        <v>1600000</v>
      </c>
      <c r="E37" s="37"/>
      <c r="F37" s="37"/>
      <c r="G37" s="37"/>
      <c r="J37" s="37"/>
      <c r="K37" s="37"/>
      <c r="L37" s="37"/>
      <c r="M37" s="37"/>
      <c r="N37" s="37"/>
    </row>
    <row r="38" spans="1:14" ht="12.75" customHeight="1" x14ac:dyDescent="0.25">
      <c r="A38" s="89" t="s">
        <v>14</v>
      </c>
      <c r="B38" s="90"/>
      <c r="C38" s="90"/>
      <c r="D38" s="38">
        <f>D13</f>
        <v>1600000</v>
      </c>
      <c r="E38" s="37"/>
      <c r="F38" s="37"/>
      <c r="G38" s="37"/>
      <c r="H38" s="37"/>
      <c r="I38" s="37"/>
      <c r="J38" s="37"/>
      <c r="K38" s="37"/>
      <c r="L38" s="37"/>
      <c r="M38" s="37"/>
      <c r="N38" s="37"/>
    </row>
    <row r="39" spans="1:14" ht="12.75" customHeight="1" x14ac:dyDescent="0.25">
      <c r="A39" s="91" t="s">
        <v>34</v>
      </c>
      <c r="B39" s="92"/>
      <c r="C39" s="92"/>
      <c r="D39" s="39">
        <f>D38-D37</f>
        <v>0</v>
      </c>
      <c r="E39" s="37"/>
      <c r="F39" s="37"/>
      <c r="G39" s="37"/>
      <c r="J39" s="37"/>
      <c r="K39" s="37"/>
      <c r="L39" s="37"/>
      <c r="M39" s="37"/>
      <c r="N39" s="37"/>
    </row>
    <row r="40" spans="1:14" ht="12.75" customHeight="1" thickBot="1" x14ac:dyDescent="0.3">
      <c r="A40" s="93" t="s">
        <v>42</v>
      </c>
      <c r="B40" s="94"/>
      <c r="C40" s="94"/>
      <c r="D40" s="40">
        <v>530000</v>
      </c>
      <c r="E40" s="37"/>
      <c r="F40" s="37"/>
      <c r="G40" s="37"/>
      <c r="H40" s="37"/>
      <c r="I40" s="37"/>
      <c r="J40" s="37"/>
      <c r="K40" s="37"/>
      <c r="L40" s="37"/>
      <c r="M40" s="37"/>
      <c r="N40" s="37"/>
    </row>
    <row r="41" spans="1:14" ht="49.9" customHeight="1" x14ac:dyDescent="0.25">
      <c r="A41" t="s">
        <v>43</v>
      </c>
      <c r="B41" s="43"/>
      <c r="C41" s="43"/>
      <c r="D41" s="43" t="s">
        <v>44</v>
      </c>
      <c r="E41" s="37"/>
      <c r="F41" s="37"/>
      <c r="G41" s="37"/>
      <c r="H41" s="37"/>
      <c r="I41" s="37"/>
      <c r="J41" s="37"/>
      <c r="K41" s="37"/>
      <c r="L41" s="37"/>
      <c r="M41" s="37"/>
      <c r="N41" s="37"/>
    </row>
    <row r="42" spans="1:14" ht="12.75" customHeight="1" x14ac:dyDescent="0.25">
      <c r="A42" s="43"/>
      <c r="B42" s="43"/>
      <c r="C42" s="43"/>
      <c r="D42" s="43"/>
      <c r="E42" s="37"/>
      <c r="F42" s="37"/>
      <c r="G42" s="37"/>
      <c r="H42" s="37"/>
      <c r="I42" s="37"/>
      <c r="J42" s="37"/>
      <c r="K42" s="37"/>
      <c r="L42" s="37"/>
      <c r="M42" s="37"/>
      <c r="N42" s="37"/>
    </row>
    <row r="43" spans="1:14" ht="12.75" customHeight="1" x14ac:dyDescent="0.25">
      <c r="A43" s="43"/>
      <c r="B43" s="43"/>
      <c r="C43" s="43"/>
      <c r="D43" s="43"/>
      <c r="E43" s="37"/>
      <c r="F43" s="37"/>
      <c r="G43" s="37"/>
      <c r="H43" s="37"/>
      <c r="I43" s="37"/>
      <c r="J43" s="37"/>
      <c r="K43" s="37"/>
      <c r="L43" s="37"/>
      <c r="M43" s="37"/>
      <c r="N43" s="37"/>
    </row>
    <row r="44" spans="1:14" ht="12.75" customHeight="1" x14ac:dyDescent="0.25">
      <c r="A44" s="43"/>
      <c r="B44" s="43"/>
      <c r="C44" s="43"/>
      <c r="D44" s="43"/>
      <c r="E44" s="37"/>
      <c r="F44" s="37"/>
      <c r="G44" s="37"/>
      <c r="H44" s="37"/>
      <c r="I44" s="37"/>
      <c r="J44" s="37"/>
      <c r="K44" s="37"/>
      <c r="L44" s="37"/>
      <c r="M44" s="37"/>
      <c r="N44" s="37"/>
    </row>
    <row r="45" spans="1:14" ht="12.75" customHeight="1" x14ac:dyDescent="0.25">
      <c r="A45" s="43"/>
      <c r="B45" s="43"/>
      <c r="C45" s="43"/>
      <c r="D45" s="43"/>
      <c r="E45" s="37"/>
      <c r="F45" s="37"/>
      <c r="G45" s="37"/>
      <c r="H45" s="37"/>
      <c r="I45" s="37"/>
      <c r="J45" s="37"/>
      <c r="K45" s="37"/>
      <c r="L45" s="37"/>
      <c r="M45" s="37"/>
      <c r="N45" s="37"/>
    </row>
    <row r="46" spans="1:14" ht="12.75" customHeight="1" x14ac:dyDescent="0.25">
      <c r="A46" s="43"/>
      <c r="B46" s="43"/>
      <c r="C46" s="43"/>
      <c r="D46" s="43"/>
      <c r="E46" s="37"/>
      <c r="F46" s="37"/>
      <c r="G46" s="37"/>
      <c r="H46" s="37"/>
      <c r="I46" s="37"/>
      <c r="J46" s="37"/>
      <c r="K46" s="37"/>
      <c r="L46" s="37"/>
      <c r="M46" s="37"/>
      <c r="N46" s="37"/>
    </row>
    <row r="47" spans="1:14" ht="12.75" customHeight="1" x14ac:dyDescent="0.25">
      <c r="A47" s="37"/>
      <c r="B47" s="44"/>
      <c r="C47" s="43"/>
      <c r="D47" s="44"/>
      <c r="E47" s="37"/>
      <c r="F47" s="37"/>
      <c r="G47" s="37"/>
      <c r="H47" s="37"/>
      <c r="I47" s="37"/>
      <c r="J47" s="37"/>
      <c r="K47" s="37"/>
      <c r="L47" s="37"/>
      <c r="M47" s="37"/>
      <c r="N47" s="37"/>
    </row>
    <row r="48" spans="1:14" ht="12.75" customHeight="1" x14ac:dyDescent="0.25">
      <c r="A48" s="37"/>
      <c r="B48" s="41"/>
      <c r="E48" s="37"/>
      <c r="F48" s="37"/>
      <c r="G48" s="37"/>
      <c r="H48" s="37"/>
      <c r="I48" s="37"/>
      <c r="J48" s="37"/>
      <c r="K48" s="37"/>
      <c r="L48" s="37"/>
      <c r="M48" s="37"/>
      <c r="N48" s="37"/>
    </row>
    <row r="49" spans="1:14" ht="12.75" customHeight="1" x14ac:dyDescent="0.25">
      <c r="A49" s="37"/>
      <c r="B49" s="41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</row>
    <row r="50" spans="1:14" ht="12.75" customHeight="1" x14ac:dyDescent="0.25">
      <c r="A50" s="37"/>
      <c r="B50" s="41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</row>
    <row r="51" spans="1:14" ht="12.75" customHeight="1" x14ac:dyDescent="0.25">
      <c r="A51" s="37"/>
      <c r="B51" s="41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</row>
    <row r="52" spans="1:14" ht="12.75" customHeight="1" x14ac:dyDescent="0.25">
      <c r="A52" s="37"/>
      <c r="B52" s="41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</row>
    <row r="53" spans="1:14" ht="12.75" customHeight="1" x14ac:dyDescent="0.25">
      <c r="A53" s="37"/>
      <c r="B53" s="41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</row>
    <row r="54" spans="1:14" ht="12.75" customHeight="1" x14ac:dyDescent="0.25">
      <c r="A54" s="37"/>
      <c r="B54" s="41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</row>
    <row r="55" spans="1:14" ht="12.75" customHeight="1" x14ac:dyDescent="0.25">
      <c r="A55" s="37"/>
      <c r="B55" s="41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</row>
  </sheetData>
  <mergeCells count="9">
    <mergeCell ref="A38:C38"/>
    <mergeCell ref="A39:C39"/>
    <mergeCell ref="A40:C40"/>
    <mergeCell ref="A1:D1"/>
    <mergeCell ref="A3:C3"/>
    <mergeCell ref="A12:C12"/>
    <mergeCell ref="A33:C33"/>
    <mergeCell ref="A36:D36"/>
    <mergeCell ref="A37:C37"/>
  </mergeCells>
  <printOptions gridLines="1"/>
  <pageMargins left="0.62992125984251968" right="0.23622047244094491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2"/>
  <sheetViews>
    <sheetView workbookViewId="0">
      <selection activeCell="E2" sqref="E2:E35"/>
    </sheetView>
  </sheetViews>
  <sheetFormatPr defaultRowHeight="15" x14ac:dyDescent="0.25"/>
  <cols>
    <col min="1" max="1" width="7.7109375" customWidth="1"/>
    <col min="2" max="2" width="10" customWidth="1"/>
    <col min="3" max="3" width="31.7109375" customWidth="1"/>
    <col min="4" max="4" width="15.85546875" customWidth="1"/>
    <col min="5" max="5" width="16.7109375" customWidth="1"/>
    <col min="6" max="6" width="18" customWidth="1"/>
    <col min="7" max="7" width="18.5703125" customWidth="1"/>
  </cols>
  <sheetData>
    <row r="1" spans="1:7" ht="18.75" thickBot="1" x14ac:dyDescent="0.3">
      <c r="A1" s="107" t="s">
        <v>45</v>
      </c>
      <c r="B1" s="108"/>
      <c r="C1" s="108"/>
      <c r="D1" s="108"/>
      <c r="E1" s="108"/>
      <c r="F1" s="108"/>
      <c r="G1" s="108"/>
    </row>
    <row r="2" spans="1:7" ht="75" customHeight="1" thickBot="1" x14ac:dyDescent="0.3">
      <c r="A2" s="1" t="s">
        <v>0</v>
      </c>
      <c r="B2" s="2" t="s">
        <v>1</v>
      </c>
      <c r="C2" s="2" t="s">
        <v>35</v>
      </c>
      <c r="D2" s="3" t="s">
        <v>39</v>
      </c>
      <c r="E2" s="58" t="s">
        <v>46</v>
      </c>
      <c r="F2" s="45" t="s">
        <v>47</v>
      </c>
      <c r="G2" s="45" t="s">
        <v>48</v>
      </c>
    </row>
    <row r="3" spans="1:7" x14ac:dyDescent="0.25">
      <c r="A3" s="98"/>
      <c r="B3" s="99"/>
      <c r="C3" s="99"/>
      <c r="D3" s="4"/>
      <c r="E3" s="59"/>
      <c r="F3" s="46"/>
      <c r="G3" s="46"/>
    </row>
    <row r="4" spans="1:7" x14ac:dyDescent="0.25">
      <c r="A4" s="5" t="s">
        <v>2</v>
      </c>
      <c r="B4" s="6"/>
      <c r="C4" s="7" t="s">
        <v>3</v>
      </c>
      <c r="D4" s="8">
        <v>1600000</v>
      </c>
      <c r="E4" s="60">
        <f>SUM(E5:E11)</f>
        <v>0</v>
      </c>
      <c r="F4" s="47">
        <f>SUM(F5:F11)</f>
        <v>1600000</v>
      </c>
      <c r="G4" s="48">
        <f>SUM(G6:G12)</f>
        <v>0</v>
      </c>
    </row>
    <row r="5" spans="1:7" x14ac:dyDescent="0.25">
      <c r="A5" s="9" t="s">
        <v>4</v>
      </c>
      <c r="B5" s="10"/>
      <c r="C5" s="11" t="s">
        <v>5</v>
      </c>
      <c r="D5" s="12"/>
      <c r="E5" s="61"/>
      <c r="F5" s="50"/>
      <c r="G5" s="50"/>
    </row>
    <row r="6" spans="1:7" x14ac:dyDescent="0.25">
      <c r="A6" s="9"/>
      <c r="B6" s="10">
        <v>2139</v>
      </c>
      <c r="C6" s="13" t="s">
        <v>6</v>
      </c>
      <c r="D6" s="14">
        <v>40000</v>
      </c>
      <c r="E6" s="61"/>
      <c r="F6" s="50">
        <f>SUM(D6:E6)</f>
        <v>40000</v>
      </c>
      <c r="G6" s="52"/>
    </row>
    <row r="7" spans="1:7" x14ac:dyDescent="0.25">
      <c r="A7" s="9"/>
      <c r="B7" s="15">
        <v>2141</v>
      </c>
      <c r="C7" s="16" t="s">
        <v>7</v>
      </c>
      <c r="D7" s="17"/>
      <c r="E7" s="61"/>
      <c r="F7" s="50">
        <f t="shared" ref="F7:F11" si="0">SUM(D7:E7)</f>
        <v>0</v>
      </c>
      <c r="G7" s="52"/>
    </row>
    <row r="8" spans="1:7" x14ac:dyDescent="0.25">
      <c r="A8" s="9" t="s">
        <v>8</v>
      </c>
      <c r="B8" s="10"/>
      <c r="C8" s="11" t="s">
        <v>9</v>
      </c>
      <c r="D8" s="14"/>
      <c r="E8" s="61"/>
      <c r="F8" s="50">
        <f t="shared" si="0"/>
        <v>0</v>
      </c>
      <c r="G8" s="52"/>
    </row>
    <row r="9" spans="1:7" x14ac:dyDescent="0.25">
      <c r="A9" s="9"/>
      <c r="B9" s="10">
        <v>4121</v>
      </c>
      <c r="C9" s="18" t="s">
        <v>10</v>
      </c>
      <c r="D9" s="14">
        <v>560000</v>
      </c>
      <c r="E9" s="61"/>
      <c r="F9" s="50">
        <f t="shared" si="0"/>
        <v>560000</v>
      </c>
      <c r="G9" s="52"/>
    </row>
    <row r="10" spans="1:7" x14ac:dyDescent="0.25">
      <c r="A10" s="9"/>
      <c r="B10" s="19">
        <v>4122</v>
      </c>
      <c r="C10" s="20" t="s">
        <v>11</v>
      </c>
      <c r="D10" s="14">
        <v>850000</v>
      </c>
      <c r="E10" s="61"/>
      <c r="F10" s="50">
        <f t="shared" si="0"/>
        <v>850000</v>
      </c>
      <c r="G10" s="52"/>
    </row>
    <row r="11" spans="1:7" x14ac:dyDescent="0.25">
      <c r="A11" s="9"/>
      <c r="B11" s="19">
        <v>4222</v>
      </c>
      <c r="C11" s="18" t="s">
        <v>12</v>
      </c>
      <c r="D11" s="14">
        <v>150000</v>
      </c>
      <c r="E11" s="61"/>
      <c r="F11" s="50">
        <f t="shared" si="0"/>
        <v>150000</v>
      </c>
      <c r="G11" s="52"/>
    </row>
    <row r="12" spans="1:7" x14ac:dyDescent="0.25">
      <c r="A12" s="100"/>
      <c r="B12" s="101"/>
      <c r="C12" s="101"/>
      <c r="D12" s="21"/>
      <c r="E12" s="61"/>
      <c r="F12" s="50">
        <f t="shared" ref="F12" si="1">SUM(D12:D12)</f>
        <v>0</v>
      </c>
      <c r="G12" s="50"/>
    </row>
    <row r="13" spans="1:7" x14ac:dyDescent="0.25">
      <c r="A13" s="5" t="s">
        <v>13</v>
      </c>
      <c r="B13" s="22"/>
      <c r="C13" s="7" t="s">
        <v>14</v>
      </c>
      <c r="D13" s="23">
        <f>D14+D32</f>
        <v>1600000</v>
      </c>
      <c r="E13" s="62"/>
      <c r="F13" s="53">
        <f>SUM(F14+F32)</f>
        <v>1600000</v>
      </c>
      <c r="G13" s="48">
        <f>SUM(G14:G36)</f>
        <v>0</v>
      </c>
    </row>
    <row r="14" spans="1:7" x14ac:dyDescent="0.25">
      <c r="A14" s="9" t="s">
        <v>15</v>
      </c>
      <c r="B14" s="10"/>
      <c r="C14" s="11" t="s">
        <v>16</v>
      </c>
      <c r="D14" s="12">
        <f>SUM(D15:D31)</f>
        <v>1350000</v>
      </c>
      <c r="E14" s="63">
        <f>SUM(E15:E35)</f>
        <v>0</v>
      </c>
      <c r="F14" s="49">
        <f>SUM(F15:F31)</f>
        <v>1350000</v>
      </c>
      <c r="G14" s="50"/>
    </row>
    <row r="15" spans="1:7" x14ac:dyDescent="0.25">
      <c r="A15" s="9"/>
      <c r="B15" s="10">
        <v>5011</v>
      </c>
      <c r="C15" s="24" t="s">
        <v>17</v>
      </c>
      <c r="D15" s="14">
        <v>420000</v>
      </c>
      <c r="E15" s="64"/>
      <c r="F15" s="49">
        <f>SUM(D15:E15)</f>
        <v>420000</v>
      </c>
      <c r="G15" s="52"/>
    </row>
    <row r="16" spans="1:7" x14ac:dyDescent="0.25">
      <c r="A16" s="9"/>
      <c r="B16" s="10">
        <v>5021</v>
      </c>
      <c r="C16" s="24" t="s">
        <v>49</v>
      </c>
      <c r="D16" s="14">
        <v>0</v>
      </c>
      <c r="E16" s="64">
        <v>30000</v>
      </c>
      <c r="F16" s="49">
        <f t="shared" ref="F16:F31" si="2">SUM(D16:E16)</f>
        <v>30000</v>
      </c>
      <c r="G16" s="52"/>
    </row>
    <row r="17" spans="1:7" ht="21.75" customHeight="1" x14ac:dyDescent="0.25">
      <c r="A17" s="9"/>
      <c r="B17" s="10">
        <v>5031</v>
      </c>
      <c r="C17" s="25" t="s">
        <v>37</v>
      </c>
      <c r="D17" s="14">
        <v>105000</v>
      </c>
      <c r="E17" s="64"/>
      <c r="F17" s="49">
        <f t="shared" si="2"/>
        <v>105000</v>
      </c>
      <c r="G17" s="52"/>
    </row>
    <row r="18" spans="1:7" x14ac:dyDescent="0.25">
      <c r="A18" s="9"/>
      <c r="B18" s="10">
        <v>5032</v>
      </c>
      <c r="C18" s="24" t="s">
        <v>18</v>
      </c>
      <c r="D18" s="14">
        <v>38000</v>
      </c>
      <c r="E18" s="64"/>
      <c r="F18" s="49">
        <f t="shared" si="2"/>
        <v>38000</v>
      </c>
      <c r="G18" s="52"/>
    </row>
    <row r="19" spans="1:7" x14ac:dyDescent="0.25">
      <c r="A19" s="9"/>
      <c r="B19" s="10">
        <v>5038</v>
      </c>
      <c r="C19" s="24" t="s">
        <v>19</v>
      </c>
      <c r="D19" s="14">
        <v>3000</v>
      </c>
      <c r="E19" s="64"/>
      <c r="F19" s="49">
        <f t="shared" si="2"/>
        <v>3000</v>
      </c>
      <c r="G19" s="52"/>
    </row>
    <row r="20" spans="1:7" x14ac:dyDescent="0.25">
      <c r="A20" s="9"/>
      <c r="B20" s="19">
        <v>5137</v>
      </c>
      <c r="C20" s="24" t="s">
        <v>20</v>
      </c>
      <c r="D20" s="14">
        <v>20000</v>
      </c>
      <c r="E20" s="64"/>
      <c r="F20" s="49">
        <f t="shared" si="2"/>
        <v>20000</v>
      </c>
      <c r="G20" s="52"/>
    </row>
    <row r="21" spans="1:7" x14ac:dyDescent="0.25">
      <c r="A21" s="9"/>
      <c r="B21" s="19">
        <v>5139</v>
      </c>
      <c r="C21" s="24" t="s">
        <v>21</v>
      </c>
      <c r="D21" s="14">
        <v>5000</v>
      </c>
      <c r="E21" s="64">
        <v>10000</v>
      </c>
      <c r="F21" s="49">
        <f t="shared" si="2"/>
        <v>15000</v>
      </c>
      <c r="G21" s="52"/>
    </row>
    <row r="22" spans="1:7" x14ac:dyDescent="0.25">
      <c r="A22" s="9"/>
      <c r="B22" s="26">
        <v>5161</v>
      </c>
      <c r="C22" s="27" t="s">
        <v>22</v>
      </c>
      <c r="D22" s="17">
        <v>2000</v>
      </c>
      <c r="E22" s="64"/>
      <c r="F22" s="49">
        <f t="shared" si="2"/>
        <v>2000</v>
      </c>
      <c r="G22" s="52"/>
    </row>
    <row r="23" spans="1:7" x14ac:dyDescent="0.25">
      <c r="A23" s="9"/>
      <c r="B23" s="10">
        <v>5162</v>
      </c>
      <c r="C23" s="24" t="s">
        <v>36</v>
      </c>
      <c r="D23" s="14">
        <v>10000</v>
      </c>
      <c r="E23" s="64"/>
      <c r="F23" s="49">
        <f t="shared" si="2"/>
        <v>10000</v>
      </c>
      <c r="G23" s="52"/>
    </row>
    <row r="24" spans="1:7" x14ac:dyDescent="0.25">
      <c r="A24" s="9"/>
      <c r="B24" s="10">
        <v>5163</v>
      </c>
      <c r="C24" s="24" t="s">
        <v>23</v>
      </c>
      <c r="D24" s="14">
        <v>8000</v>
      </c>
      <c r="E24" s="64"/>
      <c r="F24" s="49">
        <f t="shared" si="2"/>
        <v>8000</v>
      </c>
      <c r="G24" s="52"/>
    </row>
    <row r="25" spans="1:7" x14ac:dyDescent="0.25">
      <c r="A25" s="9"/>
      <c r="B25" s="10">
        <v>5164</v>
      </c>
      <c r="C25" s="24" t="s">
        <v>24</v>
      </c>
      <c r="D25" s="14">
        <v>42000</v>
      </c>
      <c r="E25" s="64"/>
      <c r="F25" s="49">
        <f t="shared" si="2"/>
        <v>42000</v>
      </c>
      <c r="G25" s="52"/>
    </row>
    <row r="26" spans="1:7" x14ac:dyDescent="0.25">
      <c r="A26" s="9"/>
      <c r="B26" s="28">
        <v>5169</v>
      </c>
      <c r="C26" s="29" t="s">
        <v>25</v>
      </c>
      <c r="D26" s="14">
        <v>591000</v>
      </c>
      <c r="E26" s="64"/>
      <c r="F26" s="49">
        <f t="shared" si="2"/>
        <v>591000</v>
      </c>
      <c r="G26" s="52"/>
    </row>
    <row r="27" spans="1:7" x14ac:dyDescent="0.25">
      <c r="A27" s="9"/>
      <c r="B27" s="19">
        <v>5171</v>
      </c>
      <c r="C27" s="24" t="s">
        <v>26</v>
      </c>
      <c r="D27" s="14">
        <v>14000</v>
      </c>
      <c r="E27" s="64"/>
      <c r="F27" s="49">
        <f t="shared" si="2"/>
        <v>14000</v>
      </c>
      <c r="G27" s="52"/>
    </row>
    <row r="28" spans="1:7" x14ac:dyDescent="0.25">
      <c r="A28" s="9"/>
      <c r="B28" s="10">
        <v>5173</v>
      </c>
      <c r="C28" s="24" t="s">
        <v>27</v>
      </c>
      <c r="D28" s="14">
        <v>44000</v>
      </c>
      <c r="E28" s="64"/>
      <c r="F28" s="49">
        <f t="shared" si="2"/>
        <v>44000</v>
      </c>
      <c r="G28" s="52"/>
    </row>
    <row r="29" spans="1:7" x14ac:dyDescent="0.25">
      <c r="A29" s="9"/>
      <c r="B29" s="10">
        <v>5175</v>
      </c>
      <c r="C29" s="24" t="s">
        <v>28</v>
      </c>
      <c r="D29" s="14">
        <v>4000</v>
      </c>
      <c r="E29" s="64"/>
      <c r="F29" s="49">
        <f t="shared" si="2"/>
        <v>4000</v>
      </c>
      <c r="G29" s="52"/>
    </row>
    <row r="30" spans="1:7" x14ac:dyDescent="0.25">
      <c r="A30" s="9"/>
      <c r="B30" s="10">
        <v>5176</v>
      </c>
      <c r="C30" s="24" t="s">
        <v>29</v>
      </c>
      <c r="D30" s="14">
        <v>4000</v>
      </c>
      <c r="E30" s="64"/>
      <c r="F30" s="49">
        <f t="shared" si="2"/>
        <v>4000</v>
      </c>
      <c r="G30" s="52"/>
    </row>
    <row r="31" spans="1:7" x14ac:dyDescent="0.25">
      <c r="A31" s="9"/>
      <c r="B31" s="10">
        <v>5366</v>
      </c>
      <c r="C31" s="24" t="s">
        <v>30</v>
      </c>
      <c r="D31" s="14">
        <v>40000</v>
      </c>
      <c r="E31" s="64">
        <v>-40000</v>
      </c>
      <c r="F31" s="49">
        <f t="shared" si="2"/>
        <v>0</v>
      </c>
      <c r="G31" s="52"/>
    </row>
    <row r="32" spans="1:7" x14ac:dyDescent="0.25">
      <c r="A32" s="9" t="s">
        <v>31</v>
      </c>
      <c r="B32" s="19"/>
      <c r="C32" s="11" t="s">
        <v>32</v>
      </c>
      <c r="D32" s="30">
        <v>250000</v>
      </c>
      <c r="E32" s="64"/>
      <c r="F32" s="49">
        <f>SUM(F33)</f>
        <v>250000</v>
      </c>
      <c r="G32" s="52"/>
    </row>
    <row r="33" spans="1:7" x14ac:dyDescent="0.25">
      <c r="A33" s="9"/>
      <c r="B33" s="28">
        <v>6129</v>
      </c>
      <c r="C33" s="31" t="s">
        <v>40</v>
      </c>
      <c r="D33" s="14">
        <v>250000</v>
      </c>
      <c r="E33" s="64"/>
      <c r="F33" s="49">
        <f>SUM(D33:E33)</f>
        <v>250000</v>
      </c>
      <c r="G33" s="52"/>
    </row>
    <row r="34" spans="1:7" x14ac:dyDescent="0.25">
      <c r="A34" s="102"/>
      <c r="B34" s="103"/>
      <c r="C34" s="103"/>
      <c r="D34" s="32"/>
      <c r="E34" s="64"/>
      <c r="F34" s="50">
        <f t="shared" ref="F34" si="3">SUM(D34:E34)</f>
        <v>0</v>
      </c>
      <c r="G34" s="52"/>
    </row>
    <row r="35" spans="1:7" ht="15.75" thickBot="1" x14ac:dyDescent="0.3">
      <c r="A35" s="33" t="s">
        <v>33</v>
      </c>
      <c r="B35" s="34"/>
      <c r="C35" s="35" t="s">
        <v>34</v>
      </c>
      <c r="D35" s="36">
        <f>D13-D4</f>
        <v>0</v>
      </c>
      <c r="E35" s="65">
        <f t="shared" ref="E35:F35" si="4">E13-E4</f>
        <v>0</v>
      </c>
      <c r="F35" s="36">
        <f t="shared" si="4"/>
        <v>0</v>
      </c>
      <c r="G35" s="52"/>
    </row>
    <row r="36" spans="1:7" ht="15.75" thickBot="1" x14ac:dyDescent="0.3">
      <c r="E36" s="51"/>
      <c r="F36" s="50">
        <f t="shared" ref="F36" si="5">SUM(D36:E36)</f>
        <v>0</v>
      </c>
      <c r="G36" s="52"/>
    </row>
    <row r="37" spans="1:7" ht="38.25" customHeight="1" x14ac:dyDescent="0.25">
      <c r="A37" s="104" t="s">
        <v>41</v>
      </c>
      <c r="B37" s="105"/>
      <c r="C37" s="105"/>
      <c r="D37" s="106"/>
      <c r="E37" s="54"/>
      <c r="F37" s="54">
        <f>SUM(D37:D37)</f>
        <v>0</v>
      </c>
      <c r="G37" s="50">
        <f>SUM(G38)</f>
        <v>0</v>
      </c>
    </row>
    <row r="38" spans="1:7" x14ac:dyDescent="0.25">
      <c r="A38" s="89" t="s">
        <v>3</v>
      </c>
      <c r="B38" s="90"/>
      <c r="C38" s="90"/>
      <c r="D38" s="38">
        <f>D4</f>
        <v>1600000</v>
      </c>
      <c r="E38" s="55"/>
      <c r="F38" s="55">
        <f>SUM(D38:D38)</f>
        <v>1600000</v>
      </c>
      <c r="G38" s="56"/>
    </row>
    <row r="39" spans="1:7" x14ac:dyDescent="0.25">
      <c r="A39" s="89" t="s">
        <v>14</v>
      </c>
      <c r="B39" s="90"/>
      <c r="C39" s="90"/>
      <c r="D39" s="38">
        <f>D13</f>
        <v>1600000</v>
      </c>
      <c r="E39" s="57"/>
      <c r="F39" s="57">
        <f>SUM(F13-F4)</f>
        <v>0</v>
      </c>
    </row>
    <row r="40" spans="1:7" x14ac:dyDescent="0.25">
      <c r="A40" s="91" t="s">
        <v>34</v>
      </c>
      <c r="B40" s="92"/>
      <c r="C40" s="92"/>
      <c r="D40" s="39">
        <f>D39-D38</f>
        <v>0</v>
      </c>
      <c r="E40" s="37"/>
      <c r="F40" s="37"/>
      <c r="G40" s="37"/>
    </row>
    <row r="41" spans="1:7" ht="15.75" thickBot="1" x14ac:dyDescent="0.3">
      <c r="A41" s="93" t="s">
        <v>42</v>
      </c>
      <c r="B41" s="94"/>
      <c r="C41" s="94"/>
      <c r="D41" s="40">
        <v>530000</v>
      </c>
      <c r="E41" s="37"/>
      <c r="F41" s="37"/>
      <c r="G41" s="37"/>
    </row>
    <row r="42" spans="1:7" x14ac:dyDescent="0.25">
      <c r="A42" t="s">
        <v>50</v>
      </c>
    </row>
  </sheetData>
  <mergeCells count="9">
    <mergeCell ref="A40:C40"/>
    <mergeCell ref="A41:C41"/>
    <mergeCell ref="A34:C34"/>
    <mergeCell ref="A1:G1"/>
    <mergeCell ref="A3:C3"/>
    <mergeCell ref="A12:C12"/>
    <mergeCell ref="A38:C38"/>
    <mergeCell ref="A37:D37"/>
    <mergeCell ref="A39:C39"/>
  </mergeCells>
  <pageMargins left="0.7" right="0.7" top="0.78740157499999996" bottom="0.78740157499999996" header="0.3" footer="0.3"/>
  <pageSetup paperSize="9" scale="7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tabSelected="1" topLeftCell="A22" workbookViewId="0">
      <selection activeCell="K38" sqref="K38"/>
    </sheetView>
  </sheetViews>
  <sheetFormatPr defaultRowHeight="15" x14ac:dyDescent="0.25"/>
  <cols>
    <col min="1" max="1" width="7.7109375" customWidth="1"/>
    <col min="2" max="2" width="10" customWidth="1"/>
    <col min="3" max="3" width="31.7109375" customWidth="1"/>
    <col min="4" max="4" width="15.7109375" customWidth="1"/>
    <col min="5" max="6" width="16.7109375" hidden="1" customWidth="1"/>
    <col min="7" max="7" width="16.7109375" customWidth="1"/>
    <col min="8" max="8" width="18" customWidth="1"/>
    <col min="9" max="9" width="18.5703125" customWidth="1"/>
  </cols>
  <sheetData>
    <row r="1" spans="1:9" ht="42" customHeight="1" thickBot="1" x14ac:dyDescent="0.3">
      <c r="A1" s="107" t="s">
        <v>56</v>
      </c>
      <c r="B1" s="108"/>
      <c r="C1" s="108"/>
      <c r="D1" s="108"/>
      <c r="E1" s="108"/>
      <c r="F1" s="108"/>
      <c r="G1" s="108"/>
      <c r="H1" s="108"/>
      <c r="I1" s="108"/>
    </row>
    <row r="2" spans="1:9" ht="75" customHeight="1" thickBot="1" x14ac:dyDescent="0.3">
      <c r="A2" s="1" t="s">
        <v>0</v>
      </c>
      <c r="B2" s="2" t="s">
        <v>1</v>
      </c>
      <c r="C2" s="2" t="s">
        <v>35</v>
      </c>
      <c r="D2" s="3" t="s">
        <v>39</v>
      </c>
      <c r="E2" s="45" t="s">
        <v>46</v>
      </c>
      <c r="F2" s="45" t="s">
        <v>51</v>
      </c>
      <c r="G2" s="45" t="s">
        <v>55</v>
      </c>
      <c r="H2" s="45" t="s">
        <v>47</v>
      </c>
      <c r="I2" s="45" t="s">
        <v>48</v>
      </c>
    </row>
    <row r="3" spans="1:9" x14ac:dyDescent="0.25">
      <c r="A3" s="98"/>
      <c r="B3" s="99"/>
      <c r="C3" s="99"/>
      <c r="D3" s="4"/>
      <c r="E3" s="66"/>
      <c r="F3" s="66"/>
      <c r="G3" s="66"/>
      <c r="H3" s="46"/>
      <c r="I3" s="46" t="s">
        <v>54</v>
      </c>
    </row>
    <row r="4" spans="1:9" x14ac:dyDescent="0.25">
      <c r="A4" s="69" t="s">
        <v>2</v>
      </c>
      <c r="B4" s="70"/>
      <c r="C4" s="71" t="s">
        <v>3</v>
      </c>
      <c r="D4" s="72">
        <v>1600000</v>
      </c>
      <c r="E4" s="73">
        <f>SUM(E5:E11)</f>
        <v>0</v>
      </c>
      <c r="F4" s="73">
        <f>SUM(F5:F11)</f>
        <v>18000</v>
      </c>
      <c r="G4" s="73"/>
      <c r="H4" s="73">
        <f>SUM(H5:H11)</f>
        <v>1618000</v>
      </c>
      <c r="I4" s="74">
        <f>SUM(I6:I12)</f>
        <v>1514736.78</v>
      </c>
    </row>
    <row r="5" spans="1:9" x14ac:dyDescent="0.25">
      <c r="A5" s="9" t="s">
        <v>4</v>
      </c>
      <c r="B5" s="10"/>
      <c r="C5" s="11" t="s">
        <v>5</v>
      </c>
      <c r="D5" s="12"/>
      <c r="E5" s="67"/>
      <c r="F5" s="67"/>
      <c r="G5" s="67"/>
      <c r="H5" s="50"/>
      <c r="I5" s="50"/>
    </row>
    <row r="6" spans="1:9" x14ac:dyDescent="0.25">
      <c r="A6" s="9"/>
      <c r="B6" s="10">
        <v>2139</v>
      </c>
      <c r="C6" s="13" t="s">
        <v>6</v>
      </c>
      <c r="D6" s="14">
        <v>40000</v>
      </c>
      <c r="E6" s="67"/>
      <c r="F6" s="67"/>
      <c r="G6" s="67"/>
      <c r="H6" s="50">
        <f t="shared" ref="H6:H11" si="0">SUM(D6:F6)</f>
        <v>40000</v>
      </c>
      <c r="I6" s="52">
        <v>40000</v>
      </c>
    </row>
    <row r="7" spans="1:9" x14ac:dyDescent="0.25">
      <c r="A7" s="9"/>
      <c r="B7" s="15">
        <v>2141</v>
      </c>
      <c r="C7" s="16" t="s">
        <v>7</v>
      </c>
      <c r="D7" s="17"/>
      <c r="E7" s="67"/>
      <c r="F7" s="67"/>
      <c r="G7" s="67"/>
      <c r="H7" s="50">
        <f t="shared" si="0"/>
        <v>0</v>
      </c>
      <c r="I7" s="52">
        <v>0</v>
      </c>
    </row>
    <row r="8" spans="1:9" x14ac:dyDescent="0.25">
      <c r="A8" s="9" t="s">
        <v>8</v>
      </c>
      <c r="B8" s="10"/>
      <c r="C8" s="11" t="s">
        <v>9</v>
      </c>
      <c r="D8" s="14"/>
      <c r="E8" s="67"/>
      <c r="F8" s="67"/>
      <c r="G8" s="67"/>
      <c r="H8" s="50">
        <f t="shared" si="0"/>
        <v>0</v>
      </c>
      <c r="I8" s="52"/>
    </row>
    <row r="9" spans="1:9" x14ac:dyDescent="0.25">
      <c r="A9" s="9"/>
      <c r="B9" s="10">
        <v>4121</v>
      </c>
      <c r="C9" s="18" t="s">
        <v>10</v>
      </c>
      <c r="D9" s="14">
        <v>560000</v>
      </c>
      <c r="E9" s="67"/>
      <c r="F9" s="67"/>
      <c r="G9" s="67"/>
      <c r="H9" s="50">
        <f t="shared" si="0"/>
        <v>560000</v>
      </c>
      <c r="I9" s="52">
        <v>557445</v>
      </c>
    </row>
    <row r="10" spans="1:9" x14ac:dyDescent="0.25">
      <c r="A10" s="9"/>
      <c r="B10" s="19">
        <v>4122</v>
      </c>
      <c r="C10" s="20" t="s">
        <v>11</v>
      </c>
      <c r="D10" s="14">
        <v>850000</v>
      </c>
      <c r="E10" s="67"/>
      <c r="F10" s="67">
        <v>18000</v>
      </c>
      <c r="G10" s="67"/>
      <c r="H10" s="50">
        <f t="shared" si="0"/>
        <v>868000</v>
      </c>
      <c r="I10" s="52">
        <v>812396.78</v>
      </c>
    </row>
    <row r="11" spans="1:9" x14ac:dyDescent="0.25">
      <c r="A11" s="9"/>
      <c r="B11" s="19">
        <v>4222</v>
      </c>
      <c r="C11" s="18" t="s">
        <v>12</v>
      </c>
      <c r="D11" s="14">
        <v>150000</v>
      </c>
      <c r="E11" s="67"/>
      <c r="F11" s="67"/>
      <c r="G11" s="67"/>
      <c r="H11" s="50">
        <f t="shared" si="0"/>
        <v>150000</v>
      </c>
      <c r="I11" s="52">
        <v>104895</v>
      </c>
    </row>
    <row r="12" spans="1:9" x14ac:dyDescent="0.25">
      <c r="A12" s="100"/>
      <c r="B12" s="101"/>
      <c r="C12" s="101"/>
      <c r="D12" s="21"/>
      <c r="E12" s="67"/>
      <c r="F12" s="67"/>
      <c r="G12" s="67"/>
      <c r="H12" s="50">
        <f>SUM(D12:D12)</f>
        <v>0</v>
      </c>
      <c r="I12" s="50"/>
    </row>
    <row r="13" spans="1:9" x14ac:dyDescent="0.25">
      <c r="A13" s="76" t="s">
        <v>13</v>
      </c>
      <c r="B13" s="77"/>
      <c r="C13" s="78" t="s">
        <v>14</v>
      </c>
      <c r="D13" s="79">
        <f>D14+D33</f>
        <v>1600000</v>
      </c>
      <c r="E13" s="80"/>
      <c r="F13" s="80"/>
      <c r="G13" s="80"/>
      <c r="H13" s="80">
        <f>SUM(H14+H33)</f>
        <v>1618000</v>
      </c>
      <c r="I13" s="81">
        <f>SUM(I14+I33)</f>
        <v>966461.8</v>
      </c>
    </row>
    <row r="14" spans="1:9" x14ac:dyDescent="0.25">
      <c r="A14" s="82" t="s">
        <v>15</v>
      </c>
      <c r="B14" s="83"/>
      <c r="C14" s="84" t="s">
        <v>16</v>
      </c>
      <c r="D14" s="85">
        <f>SUM(D15:D32)</f>
        <v>1350000</v>
      </c>
      <c r="E14" s="86">
        <f>SUM(E15:E36)</f>
        <v>0</v>
      </c>
      <c r="F14" s="86">
        <f>SUM(F15:F36)</f>
        <v>18000</v>
      </c>
      <c r="G14" s="86"/>
      <c r="H14" s="86">
        <f>SUM(H15:H32)</f>
        <v>1368000</v>
      </c>
      <c r="I14" s="75">
        <f>SUM(I15:I32)</f>
        <v>935161.8</v>
      </c>
    </row>
    <row r="15" spans="1:9" x14ac:dyDescent="0.25">
      <c r="A15" s="9"/>
      <c r="B15" s="10">
        <v>5011</v>
      </c>
      <c r="C15" s="24" t="s">
        <v>17</v>
      </c>
      <c r="D15" s="14">
        <v>420000</v>
      </c>
      <c r="E15" s="68"/>
      <c r="F15" s="68"/>
      <c r="G15" s="68">
        <v>10000</v>
      </c>
      <c r="H15" s="49">
        <f>SUM(D15:G15)</f>
        <v>430000</v>
      </c>
      <c r="I15" s="52">
        <v>330894</v>
      </c>
    </row>
    <row r="16" spans="1:9" x14ac:dyDescent="0.25">
      <c r="A16" s="9"/>
      <c r="B16" s="10">
        <v>5021</v>
      </c>
      <c r="C16" s="24" t="s">
        <v>49</v>
      </c>
      <c r="D16" s="14">
        <v>0</v>
      </c>
      <c r="E16" s="68">
        <v>30000</v>
      </c>
      <c r="F16" s="68"/>
      <c r="G16" s="68">
        <v>-10000</v>
      </c>
      <c r="H16" s="49">
        <f>SUM(D16:G16)</f>
        <v>20000</v>
      </c>
      <c r="I16" s="52">
        <v>0</v>
      </c>
    </row>
    <row r="17" spans="1:9" ht="21.75" customHeight="1" x14ac:dyDescent="0.25">
      <c r="A17" s="9"/>
      <c r="B17" s="10">
        <v>5031</v>
      </c>
      <c r="C17" s="25" t="s">
        <v>37</v>
      </c>
      <c r="D17" s="14">
        <v>105000</v>
      </c>
      <c r="E17" s="68"/>
      <c r="F17" s="68"/>
      <c r="G17" s="68">
        <v>3000</v>
      </c>
      <c r="H17" s="49">
        <f t="shared" ref="H17:H32" si="1">SUM(D17:F17)</f>
        <v>105000</v>
      </c>
      <c r="I17" s="52">
        <v>80688</v>
      </c>
    </row>
    <row r="18" spans="1:9" x14ac:dyDescent="0.25">
      <c r="A18" s="9"/>
      <c r="B18" s="10">
        <v>5032</v>
      </c>
      <c r="C18" s="24" t="s">
        <v>18</v>
      </c>
      <c r="D18" s="14">
        <v>38000</v>
      </c>
      <c r="E18" s="68"/>
      <c r="F18" s="68"/>
      <c r="G18" s="68">
        <v>2000</v>
      </c>
      <c r="H18" s="49">
        <f t="shared" si="1"/>
        <v>38000</v>
      </c>
      <c r="I18" s="52">
        <v>28241</v>
      </c>
    </row>
    <row r="19" spans="1:9" x14ac:dyDescent="0.25">
      <c r="A19" s="9"/>
      <c r="B19" s="10">
        <v>5038</v>
      </c>
      <c r="C19" s="24" t="s">
        <v>19</v>
      </c>
      <c r="D19" s="14">
        <v>3000</v>
      </c>
      <c r="E19" s="68"/>
      <c r="F19" s="68"/>
      <c r="G19" s="68"/>
      <c r="H19" s="49">
        <f t="shared" si="1"/>
        <v>3000</v>
      </c>
      <c r="I19" s="52">
        <v>1599</v>
      </c>
    </row>
    <row r="20" spans="1:9" x14ac:dyDescent="0.25">
      <c r="A20" s="9"/>
      <c r="B20" s="10">
        <v>5122</v>
      </c>
      <c r="C20" s="24" t="s">
        <v>52</v>
      </c>
      <c r="D20" s="14"/>
      <c r="E20" s="68"/>
      <c r="F20" s="68">
        <v>4000</v>
      </c>
      <c r="G20" s="68"/>
      <c r="H20" s="49">
        <f t="shared" si="1"/>
        <v>4000</v>
      </c>
      <c r="I20" s="52">
        <v>4000</v>
      </c>
    </row>
    <row r="21" spans="1:9" x14ac:dyDescent="0.25">
      <c r="A21" s="9"/>
      <c r="B21" s="19">
        <v>5137</v>
      </c>
      <c r="C21" s="24" t="s">
        <v>20</v>
      </c>
      <c r="D21" s="14">
        <v>20000</v>
      </c>
      <c r="E21" s="68"/>
      <c r="F21" s="68"/>
      <c r="G21" s="68"/>
      <c r="H21" s="49">
        <f t="shared" si="1"/>
        <v>20000</v>
      </c>
      <c r="I21" s="52">
        <v>0</v>
      </c>
    </row>
    <row r="22" spans="1:9" x14ac:dyDescent="0.25">
      <c r="A22" s="9"/>
      <c r="B22" s="19">
        <v>5139</v>
      </c>
      <c r="C22" s="24" t="s">
        <v>21</v>
      </c>
      <c r="D22" s="14">
        <v>5000</v>
      </c>
      <c r="E22" s="68">
        <v>10000</v>
      </c>
      <c r="F22" s="68"/>
      <c r="G22" s="68"/>
      <c r="H22" s="49">
        <f t="shared" si="1"/>
        <v>15000</v>
      </c>
      <c r="I22" s="52">
        <v>2975</v>
      </c>
    </row>
    <row r="23" spans="1:9" x14ac:dyDescent="0.25">
      <c r="A23" s="9"/>
      <c r="B23" s="26">
        <v>5161</v>
      </c>
      <c r="C23" s="27" t="s">
        <v>22</v>
      </c>
      <c r="D23" s="17">
        <v>2000</v>
      </c>
      <c r="E23" s="68"/>
      <c r="F23" s="68"/>
      <c r="G23" s="68"/>
      <c r="H23" s="49">
        <f t="shared" si="1"/>
        <v>2000</v>
      </c>
      <c r="I23" s="52">
        <v>190</v>
      </c>
    </row>
    <row r="24" spans="1:9" x14ac:dyDescent="0.25">
      <c r="A24" s="9"/>
      <c r="B24" s="10">
        <v>5162</v>
      </c>
      <c r="C24" s="24" t="s">
        <v>36</v>
      </c>
      <c r="D24" s="14">
        <v>10000</v>
      </c>
      <c r="E24" s="68"/>
      <c r="F24" s="68"/>
      <c r="G24" s="68"/>
      <c r="H24" s="49">
        <f t="shared" si="1"/>
        <v>10000</v>
      </c>
      <c r="I24" s="52">
        <v>4664.3999999999996</v>
      </c>
    </row>
    <row r="25" spans="1:9" x14ac:dyDescent="0.25">
      <c r="A25" s="9"/>
      <c r="B25" s="10">
        <v>5163</v>
      </c>
      <c r="C25" s="24" t="s">
        <v>23</v>
      </c>
      <c r="D25" s="14">
        <v>8000</v>
      </c>
      <c r="E25" s="68"/>
      <c r="F25" s="68"/>
      <c r="G25" s="68"/>
      <c r="H25" s="49">
        <f t="shared" si="1"/>
        <v>8000</v>
      </c>
      <c r="I25" s="52">
        <v>6438</v>
      </c>
    </row>
    <row r="26" spans="1:9" x14ac:dyDescent="0.25">
      <c r="A26" s="9"/>
      <c r="B26" s="10">
        <v>5164</v>
      </c>
      <c r="C26" s="24" t="s">
        <v>24</v>
      </c>
      <c r="D26" s="14">
        <v>42000</v>
      </c>
      <c r="E26" s="68"/>
      <c r="F26" s="68"/>
      <c r="G26" s="68"/>
      <c r="H26" s="49">
        <f t="shared" si="1"/>
        <v>42000</v>
      </c>
      <c r="I26" s="52">
        <v>34173</v>
      </c>
    </row>
    <row r="27" spans="1:9" x14ac:dyDescent="0.25">
      <c r="A27" s="9"/>
      <c r="B27" s="28">
        <v>5169</v>
      </c>
      <c r="C27" s="29" t="s">
        <v>25</v>
      </c>
      <c r="D27" s="14">
        <v>591000</v>
      </c>
      <c r="E27" s="68"/>
      <c r="F27" s="68">
        <v>-9000</v>
      </c>
      <c r="G27" s="68"/>
      <c r="H27" s="49">
        <f t="shared" si="1"/>
        <v>582000</v>
      </c>
      <c r="I27" s="52">
        <v>377066</v>
      </c>
    </row>
    <row r="28" spans="1:9" x14ac:dyDescent="0.25">
      <c r="A28" s="9"/>
      <c r="B28" s="19">
        <v>5171</v>
      </c>
      <c r="C28" s="24" t="s">
        <v>26</v>
      </c>
      <c r="D28" s="14">
        <v>14000</v>
      </c>
      <c r="E28" s="68"/>
      <c r="F28" s="68">
        <v>23000</v>
      </c>
      <c r="G28" s="68"/>
      <c r="H28" s="49">
        <f t="shared" si="1"/>
        <v>37000</v>
      </c>
      <c r="I28" s="52">
        <v>36590.400000000001</v>
      </c>
    </row>
    <row r="29" spans="1:9" x14ac:dyDescent="0.25">
      <c r="A29" s="9"/>
      <c r="B29" s="10">
        <v>5173</v>
      </c>
      <c r="C29" s="24" t="s">
        <v>27</v>
      </c>
      <c r="D29" s="14">
        <v>44000</v>
      </c>
      <c r="E29" s="68"/>
      <c r="F29" s="68"/>
      <c r="G29" s="68">
        <v>-5000</v>
      </c>
      <c r="H29" s="49">
        <f t="shared" si="1"/>
        <v>44000</v>
      </c>
      <c r="I29" s="52">
        <v>25067</v>
      </c>
    </row>
    <row r="30" spans="1:9" x14ac:dyDescent="0.25">
      <c r="A30" s="9"/>
      <c r="B30" s="10">
        <v>5175</v>
      </c>
      <c r="C30" s="24" t="s">
        <v>28</v>
      </c>
      <c r="D30" s="14">
        <v>4000</v>
      </c>
      <c r="E30" s="68"/>
      <c r="F30" s="68"/>
      <c r="G30" s="68"/>
      <c r="H30" s="49">
        <f t="shared" si="1"/>
        <v>4000</v>
      </c>
      <c r="I30" s="52">
        <v>2576</v>
      </c>
    </row>
    <row r="31" spans="1:9" x14ac:dyDescent="0.25">
      <c r="A31" s="9"/>
      <c r="B31" s="10">
        <v>5176</v>
      </c>
      <c r="C31" s="24" t="s">
        <v>29</v>
      </c>
      <c r="D31" s="14">
        <v>4000</v>
      </c>
      <c r="E31" s="68"/>
      <c r="F31" s="68"/>
      <c r="G31" s="68"/>
      <c r="H31" s="49">
        <f t="shared" si="1"/>
        <v>4000</v>
      </c>
      <c r="I31" s="52"/>
    </row>
    <row r="32" spans="1:9" x14ac:dyDescent="0.25">
      <c r="A32" s="9"/>
      <c r="B32" s="10">
        <v>5366</v>
      </c>
      <c r="C32" s="24" t="s">
        <v>30</v>
      </c>
      <c r="D32" s="14">
        <v>40000</v>
      </c>
      <c r="E32" s="68">
        <v>-40000</v>
      </c>
      <c r="F32" s="68"/>
      <c r="G32" s="68"/>
      <c r="H32" s="49">
        <f t="shared" si="1"/>
        <v>0</v>
      </c>
      <c r="I32" s="52"/>
    </row>
    <row r="33" spans="1:9" x14ac:dyDescent="0.25">
      <c r="A33" s="82" t="s">
        <v>31</v>
      </c>
      <c r="B33" s="83"/>
      <c r="C33" s="84" t="s">
        <v>32</v>
      </c>
      <c r="D33" s="85">
        <v>250000</v>
      </c>
      <c r="E33" s="87"/>
      <c r="F33" s="87"/>
      <c r="G33" s="87"/>
      <c r="H33" s="86">
        <f>SUM(H34)</f>
        <v>250000</v>
      </c>
      <c r="I33" s="75">
        <f>SUM(I34)</f>
        <v>31300</v>
      </c>
    </row>
    <row r="34" spans="1:9" x14ac:dyDescent="0.25">
      <c r="A34" s="9"/>
      <c r="B34" s="28">
        <v>6129</v>
      </c>
      <c r="C34" s="31" t="s">
        <v>40</v>
      </c>
      <c r="D34" s="14">
        <v>250000</v>
      </c>
      <c r="E34" s="68"/>
      <c r="F34" s="68"/>
      <c r="G34" s="68"/>
      <c r="H34" s="49">
        <f>SUM(D34:E34)</f>
        <v>250000</v>
      </c>
      <c r="I34" s="52">
        <v>31300</v>
      </c>
    </row>
    <row r="35" spans="1:9" x14ac:dyDescent="0.25">
      <c r="A35" s="102"/>
      <c r="B35" s="103"/>
      <c r="C35" s="103"/>
      <c r="D35" s="32"/>
      <c r="E35" s="68"/>
      <c r="F35" s="68"/>
      <c r="G35" s="68"/>
      <c r="H35" s="50">
        <f>SUM(D35:E35)</f>
        <v>0</v>
      </c>
      <c r="I35" s="52"/>
    </row>
    <row r="36" spans="1:9" ht="15.75" thickBot="1" x14ac:dyDescent="0.3">
      <c r="A36" s="33" t="s">
        <v>33</v>
      </c>
      <c r="B36" s="34"/>
      <c r="C36" s="35" t="s">
        <v>34</v>
      </c>
      <c r="D36" s="36">
        <f>D13-D4</f>
        <v>0</v>
      </c>
      <c r="E36" s="36">
        <f t="shared" ref="E36:H36" si="2">E13-E4</f>
        <v>0</v>
      </c>
      <c r="F36" s="36"/>
      <c r="G36" s="36"/>
      <c r="H36" s="36">
        <f t="shared" si="2"/>
        <v>0</v>
      </c>
      <c r="I36" s="52"/>
    </row>
    <row r="37" spans="1:9" ht="15.75" thickBot="1" x14ac:dyDescent="0.3">
      <c r="E37" s="51"/>
      <c r="F37" s="51"/>
      <c r="G37" s="51"/>
      <c r="H37" s="50">
        <f t="shared" ref="H37" si="3">SUM(D37:E37)</f>
        <v>0</v>
      </c>
      <c r="I37" s="52"/>
    </row>
    <row r="38" spans="1:9" ht="38.25" customHeight="1" x14ac:dyDescent="0.25">
      <c r="A38" s="104" t="s">
        <v>41</v>
      </c>
      <c r="B38" s="105"/>
      <c r="C38" s="105"/>
      <c r="D38" s="106"/>
      <c r="E38" s="54"/>
      <c r="F38" s="54"/>
      <c r="G38" s="54"/>
      <c r="H38" s="54">
        <f>SUM(D38:D38)</f>
        <v>0</v>
      </c>
      <c r="I38" s="50">
        <f>SUM(I39)</f>
        <v>0</v>
      </c>
    </row>
    <row r="39" spans="1:9" x14ac:dyDescent="0.25">
      <c r="A39" s="89" t="s">
        <v>3</v>
      </c>
      <c r="B39" s="90"/>
      <c r="C39" s="90"/>
      <c r="D39" s="38">
        <f>D4</f>
        <v>1600000</v>
      </c>
      <c r="E39" s="55"/>
      <c r="F39" s="55"/>
      <c r="G39" s="55"/>
      <c r="H39" s="55">
        <f>SUM(D39:D39)</f>
        <v>1600000</v>
      </c>
      <c r="I39" s="56"/>
    </row>
    <row r="40" spans="1:9" x14ac:dyDescent="0.25">
      <c r="A40" s="89" t="s">
        <v>14</v>
      </c>
      <c r="B40" s="90"/>
      <c r="C40" s="90"/>
      <c r="D40" s="38">
        <f>D13</f>
        <v>1600000</v>
      </c>
      <c r="E40" s="57"/>
      <c r="F40" s="57"/>
      <c r="G40" s="57"/>
      <c r="H40" s="57">
        <f>SUM(H13-H4)</f>
        <v>0</v>
      </c>
    </row>
    <row r="41" spans="1:9" x14ac:dyDescent="0.25">
      <c r="A41" s="91" t="s">
        <v>34</v>
      </c>
      <c r="B41" s="92"/>
      <c r="C41" s="92"/>
      <c r="D41" s="39">
        <f>D40-D39</f>
        <v>0</v>
      </c>
      <c r="E41" s="37"/>
      <c r="F41" s="37"/>
      <c r="G41" s="37"/>
      <c r="H41" s="37"/>
      <c r="I41" s="37"/>
    </row>
    <row r="42" spans="1:9" ht="15.75" thickBot="1" x14ac:dyDescent="0.3">
      <c r="A42" s="93" t="s">
        <v>42</v>
      </c>
      <c r="B42" s="94"/>
      <c r="C42" s="94"/>
      <c r="D42" s="40">
        <v>530000</v>
      </c>
      <c r="E42" s="37"/>
      <c r="F42" s="37"/>
      <c r="G42" s="37"/>
      <c r="H42" s="37"/>
      <c r="I42" s="37"/>
    </row>
    <row r="43" spans="1:9" x14ac:dyDescent="0.25">
      <c r="A43" t="s">
        <v>53</v>
      </c>
      <c r="C43" s="88">
        <v>43833</v>
      </c>
    </row>
  </sheetData>
  <mergeCells count="9">
    <mergeCell ref="A40:C40"/>
    <mergeCell ref="A41:C41"/>
    <mergeCell ref="A42:C42"/>
    <mergeCell ref="A1:I1"/>
    <mergeCell ref="A3:C3"/>
    <mergeCell ref="A12:C12"/>
    <mergeCell ref="A35:C35"/>
    <mergeCell ref="A38:D38"/>
    <mergeCell ref="A39:C39"/>
  </mergeCells>
  <pageMargins left="0.7" right="0.7" top="0.78740157499999996" bottom="0.78740157499999996" header="0.3" footer="0.3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Návrh 2019</vt:lpstr>
      <vt:lpstr>RO1</vt:lpstr>
      <vt:lpstr>RO2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BarousJ</dc:creator>
  <cp:lastModifiedBy>Pavelka Vladimír</cp:lastModifiedBy>
  <cp:lastPrinted>2019-07-09T06:41:04Z</cp:lastPrinted>
  <dcterms:created xsi:type="dcterms:W3CDTF">2013-04-15T07:51:33Z</dcterms:created>
  <dcterms:modified xsi:type="dcterms:W3CDTF">2020-01-03T08:02:40Z</dcterms:modified>
</cp:coreProperties>
</file>